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<sst xmlns="http://schemas.openxmlformats.org/spreadsheetml/2006/main" count="159" uniqueCount="155">
  <si>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</si>
  <si>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</si>
  <si>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</si>
  <si>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</si>
  <si>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</si>
  <si>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</si>
  <si>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</si>
  <si>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</si>
  <si>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</si>
  <si>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</si>
  <si>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</si>
  <si>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</si>
  <si>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</si>
  <si>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</si>
  <si>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</si>
  <si>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</si>
  <si>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</si>
  <si>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</si>
  <si>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</si>
  <si>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</si>
  <si>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</si>
  <si>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</si>
  <si>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</si>
  <si>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</si>
  <si>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</si>
  <si>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</si>
  <si>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</si>
  <si>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</si>
  <si>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</si>
  <si>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</si>
  <si>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</si>
  <si>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</si>
  <si>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</si>
  <si>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</si>
  <si>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</si>
  <si>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</si>
  <si>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</si>
  <si>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</si>
  <si>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</si>
  <si>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</si>
  <si>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</si>
  <si>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</si>
  <si>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</si>
  <si>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</si>
  <si>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</si>
  <si>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</si>
  <si>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</si>
  <si>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</si>
  <si>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</si>
  <si>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</si>
  <si>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</si>
  <si>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</si>
  <si>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</si>
  <si>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</si>
  <si>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</si>
  <si>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</si>
  <si>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</si>
  <si>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</si>
  <si>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</si>
  <si>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</si>
  <si>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</si>
  <si>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</si>
  <si>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</si>
  <si>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</si>
  <si>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</si>
  <si>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</si>
  <si>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</si>
  <si>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</si>
  <si>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</si>
  <si>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</si>
  <si>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</si>
  <si>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</si>
  <si>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</si>
  <si>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</si>
  <si>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</si>
  <si>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</si>
  <si>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</si>
  <si>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</si>
  <si>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</si>
  <si>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</si>
  <si>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</si>
  <si>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</si>
  <si>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</si>
  <si>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</si>
  <si>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</si>
  <si>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</si>
  <si>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</si>
  <si>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</si>
  <si>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</si>
  <si>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</si>
  <si>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</si>
  <si>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</si>
  <si>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</si>
  <si>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</si>
  <si>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</si>
  <si>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</si>
  <si>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</si>
  <si>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</si>
  <si>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</si>
  <si>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</si>
  <si>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</si>
  <si>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</si>
  <si>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</si>
  <si>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</si>
  <si>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</si>
  <si>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</si>
  <si>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</si>
  <si>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</si>
  <si>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</si>
  <si>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</si>
  <si>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</si>
  <si>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</si>
  <si>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</si>
  <si>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</si>
  <si>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</si>
  <si>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</si>
  <si>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</si>
  <si>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</si>
  <si>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</si>
  <si>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</si>
  <si>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</si>
  <si>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</si>
  <si>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</si>
  <si>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</si>
  <si>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</si>
  <si>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</si>
  <si>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</si>
  <si>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</si>
  <si>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</si>
  <si>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</si>
  <si>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</si>
  <si>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</si>
  <si>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</si>
  <si>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</si>
  <si>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</si>
  <si>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</si>
  <si>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</si>
  <si>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</si>
  <si>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</si>
  <si>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</si>
  <si>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</si>
  <si>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</si>
  <si>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</si>
  <si>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</si>
  <si>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</si>
  <si>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</si>
  <si>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</si>
  <si>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</si>
  <si>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</si>
  <si>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</si>
  <si>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</si>
  <si>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</si>
  <si>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Миробод дехкон бозори                    200985272</t>
  </si>
  <si>
    <t xml:space="preserve">за 2022 год  1- квартал. </t>
  </si>
  <si>
    <t>за 1- Кв.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</si>
</sst>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-;\-* #,##0_-;_-* &quot;-&quot;_-;_-@_-"/>
    <numFmt numFmtId="195" formatCode="_-* #,##0.00_-;\-* #,##0.00_-;_-* &quot;-&quot;??_-;_-@_-"/>
    <numFmt numFmtId="196" formatCode="_ &quot;\&quot;* #,##0.00_ ;_ &quot;\&quot;* \-#,##0.00_ ;_ &quot;\&quot;* &quot;-&quot;??_ ;_ @_ "/>
    <numFmt numFmtId="197" formatCode="_ &quot;$&quot;* #,##0.00_ ;_ &quot;$&quot;* \-#,##0.00_ ;_ &quot;$&quot;* &quot;-&quot;??_ ;_ @_ "/>
    <numFmt numFmtId="198" formatCode="&quot;\&quot;#,##0.00;[Red]&quot;\&quot;\-#,##0.00"/>
    <numFmt numFmtId="199" formatCode="&quot;₩&quot;#,##0.00;[Red]&quot;₩&quot;\-#,##0.00"/>
    <numFmt numFmtId="200" formatCode="_ &quot;$&quot;* #,##0_ ;_ &quot;$&quot;* \-#,##0_ ;_ &quot;$&quot;* &quot;-&quot;_ ;_ @_ "/>
    <numFmt numFmtId="201" formatCode="\$#,##0.00;\(\$#,##0.00\)"/>
    <numFmt numFmtId="202" formatCode="&quot;\&quot;#,##0;[Red]&quot;\&quot;\-#,##0"/>
    <numFmt numFmtId="203" formatCode="&quot;₩&quot;#,##0;[Red]&quot;₩&quot;\-#,##0"/>
    <numFmt numFmtId="204" formatCode="_-* #,##0\ &quot;d.&quot;_-;\-* #,##0\ &quot;d.&quot;_-;_-* &quot;-&quot;\ &quot;d.&quot;_-;_-@_-"/>
    <numFmt numFmtId="205" formatCode="_-* #,##0.00\ &quot;d.&quot;_-;\-* #,##0.00\ &quot;d.&quot;_-;_-* &quot;-&quot;??\ &quot;d.&quot;_-;_-@_-"/>
    <numFmt numFmtId="206" formatCode="_ * #,##0_ ;_ * \-#,##0_ ;_ * &quot;-&quot;_ ;_ @_ "/>
    <numFmt numFmtId="207" formatCode="_ * #,##0.00_ ;_ * \-#,##0.00_ ;_ * &quot;-&quot;??_ ;_ @_ "/>
    <numFmt numFmtId="208" formatCode="#,##0.0;[Red]\-#,##0.0"/>
    <numFmt numFmtId="209" formatCode="#,##0.00;[Red]\(#,##0.00\)"/>
    <numFmt numFmtId="210" formatCode="#,##0.000;[Red]\(#,##0.000\)"/>
    <numFmt numFmtId="211" formatCode="#,##0.0000;[Red]\(#,##0.0000\)"/>
    <numFmt numFmtId="212" formatCode="mmmm\-yy"/>
    <numFmt numFmtId="213" formatCode="#,##0.0000_);\(#,##0.0000\)"/>
    <numFmt numFmtId="214" formatCode="#,##0\ &quot;F&quot;;\-#,##0\ &quot;F&quot;"/>
    <numFmt numFmtId="215" formatCode="#,##0.0"/>
    <numFmt numFmtId="216" formatCode="0.0000%"/>
    <numFmt numFmtId="217" formatCode="_(* 0,_);_(* \(0,\);_(* &quot;&quot;??_);_(@_)"/>
    <numFmt numFmtId="218" formatCode="&quot;$&quot;#,##0\ ;\(&quot;$&quot;#,##0\)"/>
    <numFmt numFmtId="219" formatCode="########.00"/>
    <numFmt numFmtId="220" formatCode="_-* #,##0\ _$_-;\-* #,##0\ _$_-;_-* &quot;-&quot;\ _$_-;_-@_-"/>
    <numFmt numFmtId="221" formatCode="_-* #,##0.00\ _$_-;\-* #,##0.00\ _$_-;_-* &quot;-&quot;&quot;?&quot;&quot;?&quot;\ _$_-;_-@_-"/>
    <numFmt numFmtId="222" formatCode="_-* #,##0\ &quot;F&quot;_-;\-* #,##0\ &quot;F&quot;_-;_-* &quot;-&quot;\ &quot;F&quot;_-;_-@_-"/>
    <numFmt numFmtId="223" formatCode="_-* #,##0.00[$€-1]_-;\-* #,##0.00[$€-1]_-;_-* &quot;-&quot;??[$€-1]_-"/>
    <numFmt numFmtId="224" formatCode="_-* #,##0.00[$€-1]_-;\-* #,##0.00[$€-1]_-;_-* \-??[$€-1]_-"/>
    <numFmt numFmtId="225" formatCode="#,##0\ &quot;F&quot;;[Red]\-#,##0\ &quot;F&quot;"/>
    <numFmt numFmtId="226" formatCode="#,##0.00\ &quot;F&quot;;[Red]\-#,##0.00\ &quot;F&quot;"/>
    <numFmt numFmtId="227" formatCode="_-* #,##0.00\ &quot;F&quot;_-;\-* #,##0.00\ &quot;F&quot;_-;_-* &quot;-&quot;??\ &quot;F&quot;_-;_-@_-"/>
    <numFmt numFmtId="228" formatCode="_-* #,##0\ _d_._-;\-* #,##0\ _d_._-;_-* &quot;-&quot;\ _d_._-;_-@_-"/>
    <numFmt numFmtId="229" formatCode="_-* #,##0.00\ _d_._-;\-* #,##0.00\ _d_._-;_-* &quot;-&quot;??\ _d_._-;_-@_-"/>
    <numFmt numFmtId="230" formatCode="0.0,"/>
    <numFmt numFmtId="231" formatCode="_-* #,##0\ _F_-;\-* #,##0\ _F_-;_-* &quot;-&quot;\ _F_-;_-@_-"/>
    <numFmt numFmtId="232" formatCode="_-* #,##0\ &quot;$&quot;_-;\-* #,##0\ &quot;$&quot;_-;_-* &quot;-&quot;\ &quot;$&quot;_-;_-@_-"/>
    <numFmt numFmtId="233" formatCode="_-* #,##0.00\ &quot;$&quot;_-;\-* #,##0.00\ &quot;$&quot;_-;_-* &quot;-&quot;&quot;?&quot;&quot;?&quot;\ &quot;$&quot;_-;_-@_-"/>
    <numFmt numFmtId="234" formatCode="_-* #,##0\ _с_ў_м_-;\-* #,##0\ _с_ў_м_-;_-* &quot;-&quot;??\ _с_ў_м_-;_-@_-"/>
    <numFmt numFmtId="235" formatCode="_-* #,##0.00&quot;р.&quot;_-;\-* #,##0.00&quot;р.&quot;_-;_-* \-??&quot;р.&quot;_-;_-@_-"/>
    <numFmt numFmtId="236" formatCode="_ &quot;₩&quot;* #,##0.00_ ;_ &quot;₩&quot;* \-#,##0.00_ ;_ &quot;₩&quot;* &quot;-&quot;??_ ;_ @_ "/>
    <numFmt numFmtId="237" formatCode="_-* #,##0\ _?_._-;\-* #,##0\ _?_._-;_-* &quot;-&quot;\ _?_._-;_-@_-"/>
    <numFmt numFmtId="238" formatCode="#,##0.00_ ;\-#,##0.00\ "/>
    <numFmt numFmtId="239" formatCode="_-* #,##0.00_р_._-;\-* #,##0.00_р_._-;_-* \-??_р_._-;_-@_-"/>
    <numFmt numFmtId="240" formatCode="_(* #,##0.00_);_(* \(#,##0.00\);_(* &quot;-&quot;??_);_(@_)"/>
    <numFmt numFmtId="241" formatCode="#,##0.0_ ;[Red]\-#,##0.0\ "/>
    <numFmt numFmtId="242" formatCode="#,##0__;[Red]\-#,##0__;"/>
    <numFmt numFmtId="243" formatCode="_-* #,##0_-;&quot;\&quot;\!\-* #,##0_-;_-* &quot;-&quot;_-;_-@_-"/>
    <numFmt numFmtId="244" formatCode="0\ "/>
    <numFmt numFmtId="245" formatCode="&quot;₩&quot;#,##0;&quot;₩&quot;\-#,##0"/>
    <numFmt numFmtId="246" formatCode="_(* #,##0_);_(* \(#,##0\);_(* &quot;-&quot;_);_(@_)"/>
    <numFmt numFmtId="247" formatCode="000&quot; &quot;"/>
    <numFmt numFmtId="248" formatCode="0.0%"/>
    <numFmt numFmtId="249" formatCode="#,##0.0__;[Red]\-#,##0.0__;"/>
    <numFmt numFmtId="250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177" fontId="38" fillId="0" borderId="0">
      <alignment/>
      <protection locked="0"/>
    </xf>
    <xf numFmtId="177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6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4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5" fontId="4" fillId="0" borderId="0" applyFill="0" applyBorder="0" applyAlignment="0" applyProtection="0"/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214" fontId="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8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9" fontId="4" fillId="32" borderId="0" applyFont="0" applyBorder="0">
      <alignment/>
      <protection/>
    </xf>
    <xf numFmtId="219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3" fontId="3" fillId="0" borderId="0" applyFont="0" applyFill="0" applyBorder="0" applyAlignment="0" applyProtection="0"/>
    <xf numFmtId="224" fontId="4" fillId="0" borderId="0" applyFill="0" applyBorder="0" applyAlignment="0" applyProtection="0"/>
    <xf numFmtId="0" fontId="85" fillId="0" borderId="0" applyNumberFormat="0" applyFill="0" applyBorder="0" applyAlignment="0" applyProtection="0"/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6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5" fontId="80" fillId="0" borderId="0" applyFont="0" applyFill="0" applyBorder="0" applyAlignment="0" applyProtection="0"/>
    <xf numFmtId="226" fontId="80" fillId="0" borderId="0" applyFont="0" applyFill="0" applyBorder="0" applyAlignment="0" applyProtection="0"/>
    <xf numFmtId="215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7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6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7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6" fontId="5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6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31" fontId="5" fillId="0" borderId="0" applyFill="0" applyBorder="0" applyAlignment="0">
      <protection/>
    </xf>
    <xf numFmtId="231" fontId="4" fillId="0" borderId="0" applyFill="0" applyBorder="0" applyAlignment="0">
      <protection/>
    </xf>
    <xf numFmtId="231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5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124" fillId="0" borderId="0" applyFont="0" applyFill="0" applyBorder="0" applyAlignment="0" applyProtection="0"/>
    <xf numFmtId="207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6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239" fontId="4" fillId="0" borderId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3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4" fontId="4" fillId="0" borderId="0" applyFont="0" applyFill="0" applyBorder="0" applyAlignment="0" applyProtection="0"/>
    <xf numFmtId="245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40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4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3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3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3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3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7" fontId="154" fillId="0" borderId="2" xfId="2235" applyNumberFormat="1" applyFont="1" applyBorder="1" applyAlignment="1">
      <alignment horizontal="center" vertical="center"/>
      <protection/>
    </xf>
    <xf numFmtId="247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8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8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9" fontId="176" fillId="0" borderId="2" xfId="0" applyNumberFormat="1" applyFont="1" applyFill="1" applyBorder="1" applyAlignment="1">
      <alignment horizontal="right" wrapText="1"/>
    </xf>
    <xf numFmtId="249" fontId="176" fillId="77" borderId="2" xfId="0" applyNumberFormat="1" applyFont="1" applyFill="1" applyBorder="1" applyAlignment="1">
      <alignment horizontal="right" wrapText="1"/>
    </xf>
    <xf numFmtId="248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8" fontId="156" fillId="78" borderId="2" xfId="2248" applyNumberFormat="1" applyFont="1" applyFill="1" applyBorder="1" applyAlignment="1">
      <alignment horizontal="center" vertical="center"/>
    </xf>
    <xf numFmtId="248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8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50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3" fontId="7" fillId="0" borderId="38" xfId="2235" applyNumberFormat="1" applyFont="1" applyFill="1" applyBorder="1" applyAlignment="1">
      <alignment horizontal="center" vertic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79">
      <selection activeCell="E102" sqref="E102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153</v>
      </c>
    </row>
    <row r="6" spans="1:4" ht="25.5">
      <c r="A6" s="11" t="s">
        <v>12</v>
      </c>
      <c r="B6" s="11" t="s">
        <v>13</v>
      </c>
      <c r="C6" s="62">
        <v>44562</v>
      </c>
      <c r="D6" s="62">
        <v>44652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2" t="s">
        <v>14</v>
      </c>
      <c r="B8" s="93"/>
      <c r="C8" s="93"/>
      <c r="D8" s="93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4361404.5</v>
      </c>
      <c r="D10" s="51">
        <v>44045174.9</v>
      </c>
    </row>
    <row r="11" spans="1:4" ht="12.75">
      <c r="A11" s="16" t="s">
        <v>17</v>
      </c>
      <c r="B11" s="17">
        <v>11</v>
      </c>
      <c r="C11" s="51">
        <v>536002.1</v>
      </c>
      <c r="D11" s="51">
        <v>547878.1</v>
      </c>
    </row>
    <row r="12" spans="1:4" ht="12.75">
      <c r="A12" s="18" t="s">
        <v>18</v>
      </c>
      <c r="B12" s="17">
        <v>12</v>
      </c>
      <c r="C12" s="51">
        <v>3825402.4</v>
      </c>
      <c r="D12" s="51">
        <v>43497296.8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12475.6</v>
      </c>
      <c r="D17" s="52">
        <v>12475.6</v>
      </c>
    </row>
    <row r="18" spans="1:4" ht="12.75">
      <c r="A18" s="18" t="s">
        <v>24</v>
      </c>
      <c r="B18" s="17">
        <v>40</v>
      </c>
      <c r="C18" s="51">
        <v>8475.6</v>
      </c>
      <c r="D18" s="51">
        <v>8475.6</v>
      </c>
    </row>
    <row r="19" spans="1:4" ht="12.75">
      <c r="A19" s="18" t="s">
        <v>25</v>
      </c>
      <c r="B19" s="17">
        <v>50</v>
      </c>
      <c r="C19" s="51">
        <v>4000</v>
      </c>
      <c r="D19" s="51">
        <v>4000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3837878</v>
      </c>
      <c r="D28" s="53">
        <f>D12+D16+D17+D23+D24+D25+D27</f>
        <v>43509772.4</v>
      </c>
    </row>
    <row r="29" spans="1:4" ht="27.75" customHeight="1">
      <c r="A29" s="94" t="s">
        <v>35</v>
      </c>
      <c r="B29" s="95"/>
      <c r="C29" s="95"/>
      <c r="D29" s="95"/>
    </row>
    <row r="30" spans="1:4" ht="12.75">
      <c r="A30" s="24" t="s">
        <v>36</v>
      </c>
      <c r="B30" s="25">
        <v>140</v>
      </c>
      <c r="C30" s="87">
        <v>114133.2</v>
      </c>
      <c r="D30" s="87">
        <v>123734.3</v>
      </c>
    </row>
    <row r="31" spans="1:4" ht="12.75">
      <c r="A31" s="18" t="s">
        <v>37</v>
      </c>
      <c r="B31" s="13">
        <v>150</v>
      </c>
      <c r="C31" s="51">
        <v>114133.2</v>
      </c>
      <c r="D31" s="91">
        <v>123734.3</v>
      </c>
    </row>
    <row r="32" spans="1:4" ht="12.75">
      <c r="A32" s="18" t="s">
        <v>38</v>
      </c>
      <c r="B32" s="13">
        <v>160</v>
      </c>
      <c r="C32" s="51"/>
      <c r="D32" s="51"/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0</v>
      </c>
      <c r="D34" s="51">
        <v>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>
        <v>0</v>
      </c>
      <c r="D36" s="51">
        <v>0</v>
      </c>
    </row>
    <row r="37" spans="1:4" ht="12.75">
      <c r="A37" s="19" t="s">
        <v>135</v>
      </c>
      <c r="B37" s="26">
        <v>210</v>
      </c>
      <c r="C37" s="52">
        <v>1243507.4</v>
      </c>
      <c r="D37" s="52">
        <v>221855.1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80644.8</v>
      </c>
      <c r="D39" s="51">
        <v>121311.4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>
        <v>0</v>
      </c>
    </row>
    <row r="42" spans="1:4" ht="12.75">
      <c r="A42" s="18" t="s">
        <v>46</v>
      </c>
      <c r="B42" s="13">
        <v>250</v>
      </c>
      <c r="C42" s="51">
        <v>0</v>
      </c>
      <c r="D42" s="51">
        <v>0</v>
      </c>
    </row>
    <row r="43" spans="1:4" ht="12.75">
      <c r="A43" s="18" t="s">
        <v>47</v>
      </c>
      <c r="B43" s="13">
        <v>260</v>
      </c>
      <c r="C43" s="51">
        <v>0</v>
      </c>
      <c r="D43" s="51">
        <v>0</v>
      </c>
    </row>
    <row r="44" spans="1:4" ht="12.75">
      <c r="A44" s="18" t="s">
        <v>48</v>
      </c>
      <c r="B44" s="13">
        <v>270</v>
      </c>
      <c r="C44" s="51">
        <v>692524.6</v>
      </c>
      <c r="D44" s="51">
        <v>35713.7</v>
      </c>
    </row>
    <row r="45" spans="1:4" ht="12.75">
      <c r="A45" s="18" t="s">
        <v>49</v>
      </c>
      <c r="B45" s="13">
        <v>280</v>
      </c>
      <c r="C45" s="51">
        <v>0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0</v>
      </c>
      <c r="D47" s="51">
        <v>0</v>
      </c>
    </row>
    <row r="48" spans="1:4" ht="12.75">
      <c r="A48" s="18" t="s">
        <v>52</v>
      </c>
      <c r="B48" s="13">
        <v>310</v>
      </c>
      <c r="C48" s="51">
        <v>470338</v>
      </c>
      <c r="D48" s="51">
        <v>64830</v>
      </c>
    </row>
    <row r="49" spans="1:4" ht="12.75">
      <c r="A49" s="19" t="s">
        <v>53</v>
      </c>
      <c r="B49" s="26">
        <v>320</v>
      </c>
      <c r="C49" s="52">
        <v>372599.2</v>
      </c>
      <c r="D49" s="52">
        <v>157409.3</v>
      </c>
    </row>
    <row r="50" spans="1:4" ht="12.75">
      <c r="A50" s="18" t="s">
        <v>54</v>
      </c>
      <c r="B50" s="13">
        <v>330</v>
      </c>
      <c r="C50" s="51">
        <v>0</v>
      </c>
      <c r="D50" s="51">
        <v>0</v>
      </c>
    </row>
    <row r="51" spans="1:4" ht="12.75">
      <c r="A51" s="18" t="s">
        <v>55</v>
      </c>
      <c r="B51" s="13">
        <v>340</v>
      </c>
      <c r="C51" s="51">
        <v>365915.7</v>
      </c>
      <c r="D51" s="51">
        <v>156936.6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6683.5</v>
      </c>
      <c r="D53" s="51">
        <v>472.7</v>
      </c>
    </row>
    <row r="54" spans="1:4" ht="12.75">
      <c r="A54" s="18" t="s">
        <v>58</v>
      </c>
      <c r="B54" s="13">
        <v>370</v>
      </c>
      <c r="C54" s="90">
        <v>1685000</v>
      </c>
      <c r="D54" s="51">
        <v>1350000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3615239.8</v>
      </c>
      <c r="D56" s="52">
        <v>1852998.7</v>
      </c>
    </row>
    <row r="57" spans="1:4" ht="12.75">
      <c r="A57" s="19" t="s">
        <v>61</v>
      </c>
      <c r="B57" s="26">
        <v>400</v>
      </c>
      <c r="C57" s="52">
        <v>7453117.8</v>
      </c>
      <c r="D57" s="52">
        <v>45362771.1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2" t="s">
        <v>62</v>
      </c>
      <c r="B60" s="93"/>
      <c r="C60" s="93"/>
      <c r="D60" s="93"/>
    </row>
    <row r="61" spans="1:4" ht="12.75">
      <c r="A61" s="18" t="s">
        <v>63</v>
      </c>
      <c r="B61" s="13">
        <v>410</v>
      </c>
      <c r="C61" s="51">
        <v>1157000</v>
      </c>
      <c r="D61" s="51">
        <v>821275.1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2969686.5</v>
      </c>
      <c r="D63" s="51">
        <v>43154223.3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2755549.1</v>
      </c>
      <c r="D65" s="51">
        <v>392708.8</v>
      </c>
    </row>
    <row r="66" spans="1:4" ht="12.75">
      <c r="A66" s="18" t="s">
        <v>68</v>
      </c>
      <c r="B66" s="13">
        <v>460</v>
      </c>
      <c r="C66" s="51">
        <v>245170.4</v>
      </c>
      <c r="D66" s="51">
        <v>245170.4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v>7127606</v>
      </c>
      <c r="D68" s="52">
        <v>44613377.6</v>
      </c>
    </row>
    <row r="69" spans="1:4" ht="12.75">
      <c r="A69" s="92" t="s">
        <v>71</v>
      </c>
      <c r="B69" s="93"/>
      <c r="C69" s="93"/>
      <c r="D69" s="93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325511.8</v>
      </c>
      <c r="D83" s="52">
        <v>749393.5</v>
      </c>
    </row>
    <row r="84" spans="1:4" ht="25.5">
      <c r="A84" s="27" t="s">
        <v>85</v>
      </c>
      <c r="B84" s="13">
        <v>601</v>
      </c>
      <c r="C84" s="52">
        <v>325511.8</v>
      </c>
      <c r="D84" s="52">
        <v>749393.5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0</v>
      </c>
      <c r="D86" s="51">
        <v>0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0</v>
      </c>
      <c r="D92" s="51"/>
    </row>
    <row r="93" spans="1:4" ht="12.75">
      <c r="A93" s="18" t="s">
        <v>93</v>
      </c>
      <c r="B93" s="13">
        <v>680</v>
      </c>
      <c r="C93" s="51">
        <v>119781</v>
      </c>
      <c r="D93" s="51">
        <v>287943.4</v>
      </c>
    </row>
    <row r="94" spans="1:4" ht="12.75">
      <c r="A94" s="18" t="s">
        <v>94</v>
      </c>
      <c r="B94" s="13">
        <v>690</v>
      </c>
      <c r="C94" s="51">
        <v>0</v>
      </c>
      <c r="D94" s="51">
        <v>0</v>
      </c>
    </row>
    <row r="95" spans="1:4" ht="12.75">
      <c r="A95" s="18" t="s">
        <v>95</v>
      </c>
      <c r="B95" s="13">
        <v>700</v>
      </c>
      <c r="C95" s="51">
        <v>174</v>
      </c>
      <c r="D95" s="51">
        <v>26201.9</v>
      </c>
    </row>
    <row r="96" spans="1:4" ht="12.75">
      <c r="A96" s="18" t="s">
        <v>96</v>
      </c>
      <c r="B96" s="13">
        <v>710</v>
      </c>
      <c r="C96" s="51">
        <v>76250.4</v>
      </c>
      <c r="D96" s="51">
        <v>161649.4</v>
      </c>
    </row>
    <row r="97" spans="1:4" ht="12.75">
      <c r="A97" s="18" t="s">
        <v>97</v>
      </c>
      <c r="B97" s="13">
        <v>720</v>
      </c>
      <c r="C97" s="51">
        <v>0</v>
      </c>
      <c r="D97" s="51">
        <v>149463.1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/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129306.4</v>
      </c>
      <c r="D101" s="51">
        <v>124135.7</v>
      </c>
    </row>
    <row r="102" spans="1:4" ht="12.75">
      <c r="A102" s="19" t="s">
        <v>102</v>
      </c>
      <c r="B102" s="26">
        <v>770</v>
      </c>
      <c r="C102" s="52">
        <v>325511.8</v>
      </c>
      <c r="D102" s="52">
        <v>749393.5</v>
      </c>
    </row>
    <row r="103" spans="1:4" ht="12.75">
      <c r="A103" s="19" t="s">
        <v>103</v>
      </c>
      <c r="B103" s="26">
        <v>780</v>
      </c>
      <c r="C103" s="52">
        <f>C68+C102</f>
        <v>7453117.8</v>
      </c>
      <c r="D103" s="52">
        <f>D68+D102</f>
        <v>45362771.1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10">
      <selection activeCell="C35" sqref="C35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6" t="s">
        <v>131</v>
      </c>
      <c r="B3" s="96"/>
      <c r="C3" s="4"/>
    </row>
    <row r="4" spans="1:3" ht="15.75">
      <c r="A4" s="96" t="str">
        <f>'Форма №1'!A3</f>
        <v>АО  Миробод дехкон бозори                    200985272</v>
      </c>
      <c r="B4" s="96"/>
      <c r="C4" s="4"/>
    </row>
    <row r="5" spans="1:3" ht="15">
      <c r="A5" s="97" t="str">
        <f>'Форма №1'!A4</f>
        <v>за 2022 год  1- квартал. </v>
      </c>
      <c r="B5" s="97"/>
      <c r="C5" s="3"/>
    </row>
    <row r="6" ht="5.25" customHeight="1"/>
    <row r="7" spans="1:3" ht="18.75" customHeight="1">
      <c r="A7" s="98" t="s">
        <v>104</v>
      </c>
      <c r="B7" s="100" t="s">
        <v>105</v>
      </c>
      <c r="C7" s="2">
        <v>2022</v>
      </c>
    </row>
    <row r="8" spans="1:3" ht="31.5" customHeight="1">
      <c r="A8" s="99"/>
      <c r="B8" s="100"/>
      <c r="C8" s="2" t="s">
        <v>154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1947671.3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1947671.3</v>
      </c>
    </row>
    <row r="13" spans="1:3" ht="11.25">
      <c r="A13" s="39" t="s">
        <v>140</v>
      </c>
      <c r="B13" s="42">
        <v>40</v>
      </c>
      <c r="C13" s="41">
        <v>1529051.3</v>
      </c>
    </row>
    <row r="14" spans="1:3" ht="11.25">
      <c r="A14" s="36" t="s">
        <v>120</v>
      </c>
      <c r="B14" s="43">
        <v>50</v>
      </c>
      <c r="C14" s="38">
        <v>0</v>
      </c>
    </row>
    <row r="15" spans="1:3" ht="11.25">
      <c r="A15" s="36" t="s">
        <v>121</v>
      </c>
      <c r="B15" s="37">
        <v>60</v>
      </c>
      <c r="C15" s="38">
        <v>413154.4</v>
      </c>
    </row>
    <row r="16" spans="1:3" ht="11.25">
      <c r="A16" s="36" t="s">
        <v>122</v>
      </c>
      <c r="B16" s="37">
        <v>70</v>
      </c>
      <c r="C16" s="38">
        <v>1115896.9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0</v>
      </c>
    </row>
    <row r="19" spans="1:3" ht="11.25">
      <c r="A19" s="39" t="s">
        <v>110</v>
      </c>
      <c r="B19" s="35">
        <v>100</v>
      </c>
      <c r="C19" s="41">
        <v>418620</v>
      </c>
    </row>
    <row r="20" spans="1:3" ht="10.5" customHeight="1">
      <c r="A20" s="39" t="s">
        <v>142</v>
      </c>
      <c r="B20" s="35">
        <v>110</v>
      </c>
      <c r="C20" s="41">
        <v>72266</v>
      </c>
    </row>
    <row r="21" spans="1:3" ht="11.25">
      <c r="A21" s="36" t="s">
        <v>143</v>
      </c>
      <c r="B21" s="44">
        <v>120</v>
      </c>
      <c r="C21" s="38"/>
    </row>
    <row r="22" spans="1:3" ht="11.25">
      <c r="A22" s="36" t="s">
        <v>144</v>
      </c>
      <c r="B22" s="44">
        <v>130</v>
      </c>
      <c r="C22" s="38">
        <v>72266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490886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f>SUM(C31:C32)</f>
        <v>490886</v>
      </c>
    </row>
    <row r="34" spans="1:3" ht="11.25">
      <c r="A34" s="36" t="s">
        <v>115</v>
      </c>
      <c r="B34" s="44">
        <v>250</v>
      </c>
      <c r="C34" s="38">
        <v>98177.2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f>C33-C34-C35</f>
        <v>392708.8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zoomScaleSheetLayoutView="98" zoomScalePageLayoutView="0" workbookViewId="0" topLeftCell="A1">
      <selection activeCell="A1" sqref="A1:H23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2" t="s">
        <v>132</v>
      </c>
      <c r="B2" s="102"/>
      <c r="C2" s="102"/>
      <c r="D2" s="102"/>
      <c r="E2" s="102"/>
      <c r="F2" s="102"/>
      <c r="G2" s="102"/>
      <c r="H2" s="102"/>
    </row>
    <row r="3" spans="1:8" ht="20.25" customHeight="1">
      <c r="A3" s="102" t="s">
        <v>134</v>
      </c>
      <c r="B3" s="102"/>
      <c r="C3" s="102"/>
      <c r="D3" s="102"/>
      <c r="E3" s="102"/>
      <c r="F3" s="102"/>
      <c r="G3" s="102"/>
      <c r="H3" s="102"/>
    </row>
    <row r="4" spans="1:8" ht="20.25" customHeight="1">
      <c r="A4" s="102" t="str">
        <f>'Форма №1'!A3</f>
        <v>АО  Миробод дехкон бозори                    200985272</v>
      </c>
      <c r="B4" s="102"/>
      <c r="C4" s="102"/>
      <c r="D4" s="102"/>
      <c r="E4" s="102"/>
      <c r="F4" s="102"/>
      <c r="G4" s="102"/>
      <c r="H4" s="102"/>
    </row>
    <row r="5" spans="1:8" ht="20.25" customHeight="1">
      <c r="A5" s="102" t="str">
        <f>'Форма №1'!A4</f>
        <v>за 2022 год  1- квартал. </v>
      </c>
      <c r="B5" s="102"/>
      <c r="C5" s="102"/>
      <c r="D5" s="102"/>
      <c r="E5" s="102"/>
      <c r="F5" s="102"/>
      <c r="G5" s="102"/>
      <c r="H5" s="102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0.0185885728792496</v>
      </c>
      <c r="G8" s="71">
        <f>IF(E8&gt;0,F8/E8*100,0)</f>
        <v>0.185885728792496</v>
      </c>
      <c r="H8" s="71">
        <f aca="true" t="shared" si="0" ref="H8:H15">G8*D8/100</f>
        <v>0.00018588572879249602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0.21004892623167934</v>
      </c>
      <c r="G9" s="71">
        <f>IF(E9&gt;0,F9/E9*100,0)</f>
        <v>10.502446311583967</v>
      </c>
      <c r="H9" s="71">
        <f t="shared" si="0"/>
        <v>0.010502446311583966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20</v>
      </c>
      <c r="F10" s="56">
        <f>'Форма №1'!D68/('Форма №1'!D102-'Форма №1'!D70)</f>
        <v>59.53264553268743</v>
      </c>
      <c r="G10" s="71">
        <f>IF(E10&gt;0,F10/E10*100,0)</f>
        <v>297.66322766343717</v>
      </c>
      <c r="H10" s="71">
        <f t="shared" si="0"/>
        <v>0.744158069158593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75</v>
      </c>
      <c r="F11" s="70">
        <f>90/('Форма № 2'!C10/(('Форма №1'!C84+'Форма №1'!D84)/2))</f>
        <v>24.835165204724227</v>
      </c>
      <c r="G11" s="72">
        <f>IF(E11&gt;0,E11/F11*100,0)</f>
        <v>301.991145948702</v>
      </c>
      <c r="H11" s="72">
        <f t="shared" si="0"/>
        <v>0.603982291897404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75</v>
      </c>
      <c r="F12" s="70">
        <f>90/('Форма № 2'!C10/(('Форма №1'!C37+'Форма №1'!D37)/2))</f>
        <v>33.85648928543538</v>
      </c>
      <c r="G12" s="72">
        <f>IF(E12&gt;0,E12/F12*100,0)</f>
        <v>221.52326358381177</v>
      </c>
      <c r="H12" s="72">
        <f t="shared" si="0"/>
        <v>0.44304652716762355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2.4726644946880376</v>
      </c>
      <c r="G13" s="71">
        <f>IF(E13&gt;0,F13/E13*100,0)</f>
        <v>49.453289893760754</v>
      </c>
      <c r="H13" s="71">
        <f t="shared" si="0"/>
        <v>0.07417993484064113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1" t="s">
        <v>119</v>
      </c>
      <c r="B16" s="101"/>
      <c r="C16" s="61"/>
      <c r="D16" s="55">
        <f>SUM(D8:D15)</f>
        <v>1</v>
      </c>
      <c r="E16" s="67"/>
      <c r="F16" s="1"/>
      <c r="G16" s="7"/>
      <c r="H16" s="86">
        <f>SUM(H8:H15)</f>
        <v>1.8760551551046383</v>
      </c>
    </row>
    <row r="18" spans="1:8" ht="29.25" customHeight="1">
      <c r="A18" s="103" t="s">
        <v>11</v>
      </c>
      <c r="B18" s="103"/>
      <c r="C18" s="103"/>
      <c r="D18" s="103"/>
      <c r="E18" s="103"/>
      <c r="F18" s="103"/>
      <c r="G18" s="103"/>
      <c r="H18" s="103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2022-04-26T06:54:51Z</cp:lastPrinted>
  <dcterms:created xsi:type="dcterms:W3CDTF">2016-02-18T09:40:36Z</dcterms:created>
  <dcterms:modified xsi:type="dcterms:W3CDTF">2022-04-26T06:55:17Z</dcterms:modified>
  <cp:category/>
  <cp:version/>
  <cp:contentType/>
  <cp:contentStatus/>
</cp:coreProperties>
</file>