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<sst xmlns="http://schemas.openxmlformats.org/spreadsheetml/2006/main" count="159" uniqueCount="155">
  <si>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</si>
  <si>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</si>
  <si>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</si>
  <si>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</si>
  <si>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</si>
  <si>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</si>
  <si>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</si>
  <si>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</si>
  <si>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</si>
  <si>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</si>
  <si>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</si>
  <si>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</si>
  <si>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</si>
  <si>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</si>
  <si>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</si>
  <si>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</si>
  <si>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</si>
  <si>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</si>
  <si>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</si>
  <si>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</si>
  <si>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</si>
  <si>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</si>
  <si>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</si>
  <si>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</si>
  <si>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</si>
  <si>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</si>
  <si>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</si>
  <si>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</si>
  <si>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</si>
  <si>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</si>
  <si>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</si>
  <si>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</si>
  <si>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</si>
  <si>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</si>
  <si>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</si>
  <si>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</si>
  <si>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</si>
  <si>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</si>
  <si>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</si>
  <si>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</si>
  <si>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</si>
  <si>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</si>
  <si>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</si>
  <si>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</si>
  <si>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</si>
  <si>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</si>
  <si>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</si>
  <si>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</si>
  <si>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</si>
  <si>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</si>
  <si>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</si>
  <si>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</si>
  <si>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</si>
  <si>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</si>
  <si>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</si>
  <si>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</si>
  <si>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</si>
  <si>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</si>
  <si>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</si>
  <si>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</si>
  <si>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</si>
  <si>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</si>
  <si>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</si>
  <si>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</si>
  <si>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</si>
  <si>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</si>
  <si>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</si>
  <si>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</si>
  <si>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</si>
  <si>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</si>
  <si>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</si>
  <si>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</si>
  <si>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</si>
  <si>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</si>
  <si>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</si>
  <si>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</si>
  <si>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</si>
  <si>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</si>
  <si>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</si>
  <si>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</si>
  <si>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</si>
  <si>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</si>
  <si>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</si>
  <si>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</si>
  <si>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</si>
  <si>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</si>
  <si>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</si>
  <si>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</si>
  <si>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</si>
  <si>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</si>
  <si>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</si>
  <si>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</si>
  <si>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</si>
  <si>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</si>
  <si>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</si>
  <si>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</si>
  <si>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</si>
  <si>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</si>
  <si>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</si>
  <si>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</si>
  <si>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</si>
  <si>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</si>
  <si>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</si>
  <si>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</si>
  <si>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</si>
  <si>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</si>
  <si>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</si>
  <si>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</si>
  <si>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</si>
  <si>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</si>
  <si>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</si>
  <si>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</si>
  <si>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</si>
  <si>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</si>
  <si>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</si>
  <si>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</si>
  <si>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</si>
  <si>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</si>
  <si>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</si>
  <si>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</si>
  <si>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</si>
  <si>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</si>
  <si>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</si>
  <si>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</si>
  <si>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</si>
  <si>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</si>
  <si>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</si>
  <si>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</si>
  <si>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</si>
  <si>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</si>
  <si>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</si>
  <si>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</si>
  <si>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</si>
  <si>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</si>
  <si>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</si>
  <si>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</si>
  <si>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</si>
  <si>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</si>
  <si>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</si>
  <si>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</si>
  <si>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</si>
  <si>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</si>
  <si>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</si>
  <si>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</si>
  <si>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</si>
  <si>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</si>
  <si>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</si>
  <si>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</si>
  <si>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</si>
  <si>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</si>
  <si>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</si>
  <si>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</si>
  <si>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</si>
  <si>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 xml:space="preserve">за 2022 год  3- квартал. </t>
  </si>
  <si>
    <t>за 3- Кв.</t>
  </si>
</sst>
</file>

<file path=xl/styles.xml><?xml version="1.0" encoding="utf-8"?>
<styleSheet xmlns="http://schemas.openxmlformats.org/spreadsheetml/2006/main">
  <numFmts count="9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 &quot;\&quot;* #,##0.00_ ;_ &quot;\&quot;* \-#,##0.00_ ;_ &quot;\&quot;* &quot;-&quot;??_ ;_ @_ "/>
    <numFmt numFmtId="195" formatCode="_ &quot;$&quot;* #,##0.00_ ;_ &quot;$&quot;* \-#,##0.00_ ;_ &quot;$&quot;* &quot;-&quot;??_ ;_ @_ "/>
    <numFmt numFmtId="196" formatCode="&quot;\&quot;#,##0.00;[Red]&quot;\&quot;\-#,##0.00"/>
    <numFmt numFmtId="197" formatCode="&quot;₩&quot;#,##0.00;[Red]&quot;₩&quot;\-#,##0.00"/>
    <numFmt numFmtId="198" formatCode="_ &quot;$&quot;* #,##0_ ;_ &quot;$&quot;* \-#,##0_ ;_ &quot;$&quot;* &quot;-&quot;_ ;_ @_ "/>
    <numFmt numFmtId="199" formatCode="\$#,##0.00;\(\$#,##0.00\)"/>
    <numFmt numFmtId="200" formatCode="&quot;\&quot;#,##0;[Red]&quot;\&quot;\-#,##0"/>
    <numFmt numFmtId="201" formatCode="&quot;₩&quot;#,##0;[Red]&quot;₩&quot;\-#,##0"/>
    <numFmt numFmtId="202" formatCode="_-* #,##0\ &quot;d.&quot;_-;\-* #,##0\ &quot;d.&quot;_-;_-* &quot;-&quot;\ &quot;d.&quot;_-;_-@_-"/>
    <numFmt numFmtId="203" formatCode="_-* #,##0.00\ &quot;d.&quot;_-;\-* #,##0.00\ &quot;d.&quot;_-;_-* &quot;-&quot;??\ &quot;d.&quot;_-;_-@_-"/>
    <numFmt numFmtId="204" formatCode="_ * #,##0_ ;_ * \-#,##0_ ;_ * &quot;-&quot;_ ;_ @_ "/>
    <numFmt numFmtId="205" formatCode="_ * #,##0.00_ ;_ * \-#,##0.00_ ;_ * &quot;-&quot;??_ ;_ @_ "/>
    <numFmt numFmtId="206" formatCode="#,##0.0;[Red]\-#,##0.0"/>
    <numFmt numFmtId="207" formatCode="#,##0.00;[Red]\(#,##0.00\)"/>
    <numFmt numFmtId="208" formatCode="#,##0.000;[Red]\(#,##0.000\)"/>
    <numFmt numFmtId="209" formatCode="#,##0.0000;[Red]\(#,##0.0000\)"/>
    <numFmt numFmtId="210" formatCode="mmmm\-yy"/>
    <numFmt numFmtId="211" formatCode="#,##0.0000_);\(#,##0.0000\)"/>
    <numFmt numFmtId="212" formatCode="#,##0\ &quot;F&quot;;\-#,##0\ &quot;F&quot;"/>
    <numFmt numFmtId="213" formatCode="#,##0.0"/>
    <numFmt numFmtId="214" formatCode="0.0000%"/>
    <numFmt numFmtId="215" formatCode="_(* 0,_);_(* \(0,\);_(* &quot;&quot;??_);_(@_)"/>
    <numFmt numFmtId="216" formatCode="&quot;$&quot;#,##0\ ;\(&quot;$&quot;#,##0\)"/>
    <numFmt numFmtId="217" formatCode="########.00"/>
    <numFmt numFmtId="218" formatCode="_-* #,##0\ _$_-;\-* #,##0\ _$_-;_-* &quot;-&quot;\ _$_-;_-@_-"/>
    <numFmt numFmtId="219" formatCode="_-* #,##0.00\ _$_-;\-* #,##0.00\ _$_-;_-* &quot;-&quot;&quot;?&quot;&quot;?&quot;\ _$_-;_-@_-"/>
    <numFmt numFmtId="220" formatCode="_-* #,##0\ &quot;F&quot;_-;\-* #,##0\ &quot;F&quot;_-;_-* &quot;-&quot;\ &quot;F&quot;_-;_-@_-"/>
    <numFmt numFmtId="221" formatCode="_-* #,##0.00[$€-1]_-;\-* #,##0.00[$€-1]_-;_-* &quot;-&quot;??[$€-1]_-"/>
    <numFmt numFmtId="222" formatCode="_-* #,##0.00[$€-1]_-;\-* #,##0.00[$€-1]_-;_-* \-??[$€-1]_-"/>
    <numFmt numFmtId="223" formatCode="#,##0\ &quot;F&quot;;[Red]\-#,##0\ &quot;F&quot;"/>
    <numFmt numFmtId="224" formatCode="#,##0.00\ &quot;F&quot;;[Red]\-#,##0.00\ &quot;F&quot;"/>
    <numFmt numFmtId="225" formatCode="_-* #,##0.00\ &quot;F&quot;_-;\-* #,##0.00\ &quot;F&quot;_-;_-* &quot;-&quot;??\ &quot;F&quot;_-;_-@_-"/>
    <numFmt numFmtId="226" formatCode="_-* #,##0\ _d_._-;\-* #,##0\ _d_._-;_-* &quot;-&quot;\ _d_._-;_-@_-"/>
    <numFmt numFmtId="227" formatCode="_-* #,##0.00\ _d_._-;\-* #,##0.00\ _d_._-;_-* &quot;-&quot;??\ _d_._-;_-@_-"/>
    <numFmt numFmtId="228" formatCode="0.0,"/>
    <numFmt numFmtId="229" formatCode="_-* #,##0\ _F_-;\-* #,##0\ _F_-;_-* &quot;-&quot;\ _F_-;_-@_-"/>
    <numFmt numFmtId="230" formatCode="_-* #,##0\ &quot;$&quot;_-;\-* #,##0\ &quot;$&quot;_-;_-* &quot;-&quot;\ &quot;$&quot;_-;_-@_-"/>
    <numFmt numFmtId="231" formatCode="_-* #,##0.00\ &quot;$&quot;_-;\-* #,##0.00\ &quot;$&quot;_-;_-* &quot;-&quot;&quot;?&quot;&quot;?&quot;\ &quot;$&quot;_-;_-@_-"/>
    <numFmt numFmtId="232" formatCode="_-* #,##0\ _с_ў_м_-;\-* #,##0\ _с_ў_м_-;_-* &quot;-&quot;??\ _с_ў_м_-;_-@_-"/>
    <numFmt numFmtId="233" formatCode="_-* #,##0.00&quot;р.&quot;_-;\-* #,##0.00&quot;р.&quot;_-;_-* \-??&quot;р.&quot;_-;_-@_-"/>
    <numFmt numFmtId="234" formatCode="_ &quot;₩&quot;* #,##0.00_ ;_ &quot;₩&quot;* \-#,##0.00_ ;_ &quot;₩&quot;* &quot;-&quot;??_ ;_ @_ "/>
    <numFmt numFmtId="235" formatCode="_-* #,##0\ _?_._-;\-* #,##0\ _?_._-;_-* &quot;-&quot;\ _?_._-;_-@_-"/>
    <numFmt numFmtId="236" formatCode="#,##0.00_ ;\-#,##0.00\ "/>
    <numFmt numFmtId="237" formatCode="_-* #,##0.00_р_._-;\-* #,##0.00_р_._-;_-* \-??_р_._-;_-@_-"/>
    <numFmt numFmtId="238" formatCode="_(* #,##0.00_);_(* \(#,##0.00\);_(* &quot;-&quot;??_);_(@_)"/>
    <numFmt numFmtId="239" formatCode="#,##0.0_ ;[Red]\-#,##0.0\ "/>
    <numFmt numFmtId="240" formatCode="#,##0__;[Red]\-#,##0__;"/>
    <numFmt numFmtId="241" formatCode="_-* #,##0_-;&quot;\&quot;\!\-* #,##0_-;_-* &quot;-&quot;_-;_-@_-"/>
    <numFmt numFmtId="242" formatCode="0\ "/>
    <numFmt numFmtId="243" formatCode="&quot;₩&quot;#,##0;&quot;₩&quot;\-#,##0"/>
    <numFmt numFmtId="244" formatCode="_(* #,##0_);_(* \(#,##0\);_(* &quot;-&quot;_);_(@_)"/>
    <numFmt numFmtId="245" formatCode="000&quot; &quot;"/>
    <numFmt numFmtId="246" formatCode="0.0%"/>
    <numFmt numFmtId="247" formatCode="#,##0.0__;[Red]\-#,##0.0__;"/>
    <numFmt numFmtId="248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4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5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3" fontId="4" fillId="0" borderId="0" applyFill="0" applyBorder="0" applyAlignment="0" applyProtection="0"/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2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7" fontId="4" fillId="32" borderId="0" applyFont="0" applyBorder="0">
      <alignment/>
      <protection/>
    </xf>
    <xf numFmtId="217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1" fontId="3" fillId="0" borderId="0" applyFont="0" applyFill="0" applyBorder="0" applyAlignment="0" applyProtection="0"/>
    <xf numFmtId="222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13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5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4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5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4" fontId="5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4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9" fontId="5" fillId="0" borderId="0" applyFill="0" applyBorder="0" applyAlignment="0">
      <protection/>
    </xf>
    <xf numFmtId="229" fontId="4" fillId="0" borderId="0" applyFill="0" applyBorder="0" applyAlignment="0">
      <protection/>
    </xf>
    <xf numFmtId="229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205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4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7" fontId="4" fillId="0" borderId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1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2" fontId="4" fillId="0" borderId="0" applyFont="0" applyFill="0" applyBorder="0" applyAlignment="0" applyProtection="0"/>
    <xf numFmtId="243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8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5" fontId="154" fillId="0" borderId="2" xfId="2235" applyNumberFormat="1" applyFont="1" applyBorder="1" applyAlignment="1">
      <alignment horizontal="center" vertical="center"/>
      <protection/>
    </xf>
    <xf numFmtId="245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6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6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7" fontId="176" fillId="0" borderId="2" xfId="0" applyNumberFormat="1" applyFont="1" applyFill="1" applyBorder="1" applyAlignment="1">
      <alignment horizontal="right" wrapText="1"/>
    </xf>
    <xf numFmtId="247" fontId="176" fillId="77" borderId="2" xfId="0" applyNumberFormat="1" applyFont="1" applyFill="1" applyBorder="1" applyAlignment="1">
      <alignment horizontal="right" wrapText="1"/>
    </xf>
    <xf numFmtId="246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6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8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1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44562</v>
      </c>
      <c r="D6" s="62">
        <v>44835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4361404.5</v>
      </c>
      <c r="D10" s="51">
        <v>4075015.3</v>
      </c>
    </row>
    <row r="11" spans="1:4" ht="12.75">
      <c r="A11" s="16" t="s">
        <v>17</v>
      </c>
      <c r="B11" s="17">
        <v>11</v>
      </c>
      <c r="C11" s="51">
        <v>536002.1</v>
      </c>
      <c r="D11" s="51">
        <v>515483.5</v>
      </c>
    </row>
    <row r="12" spans="1:4" ht="12.75">
      <c r="A12" s="18" t="s">
        <v>18</v>
      </c>
      <c r="B12" s="17">
        <v>12</v>
      </c>
      <c r="C12" s="51">
        <v>3825402.4</v>
      </c>
      <c r="D12" s="51">
        <v>3559531.8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12475.6</v>
      </c>
    </row>
    <row r="18" spans="1:4" ht="12.75">
      <c r="A18" s="18" t="s">
        <v>24</v>
      </c>
      <c r="B18" s="17">
        <v>40</v>
      </c>
      <c r="C18" s="51">
        <v>8475.6</v>
      </c>
      <c r="D18" s="51">
        <v>8475.6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3837878</v>
      </c>
      <c r="D28" s="53">
        <f>D12+D16+D17+D23+D24+D25+D27</f>
        <v>3572007.4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114133.2</v>
      </c>
      <c r="D30" s="87">
        <v>104909.9</v>
      </c>
    </row>
    <row r="31" spans="1:4" ht="12.75">
      <c r="A31" s="18" t="s">
        <v>37</v>
      </c>
      <c r="B31" s="13">
        <v>150</v>
      </c>
      <c r="C31" s="51">
        <v>114133.2</v>
      </c>
      <c r="D31" s="91">
        <v>104909.9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1243507.4</v>
      </c>
      <c r="D37" s="52">
        <v>459322.6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80644.8</v>
      </c>
      <c r="D39" s="51">
        <v>47644.6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692524.6</v>
      </c>
      <c r="D44" s="51">
        <v>304545</v>
      </c>
    </row>
    <row r="45" spans="1:4" ht="12.75">
      <c r="A45" s="18" t="s">
        <v>49</v>
      </c>
      <c r="B45" s="13">
        <v>280</v>
      </c>
      <c r="C45" s="51">
        <v>0</v>
      </c>
      <c r="D45" s="51">
        <v>22733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470338</v>
      </c>
      <c r="D48" s="51">
        <v>84400</v>
      </c>
    </row>
    <row r="49" spans="1:4" ht="12.75">
      <c r="A49" s="19" t="s">
        <v>53</v>
      </c>
      <c r="B49" s="26">
        <v>320</v>
      </c>
      <c r="C49" s="52">
        <v>372599.2</v>
      </c>
      <c r="D49" s="52">
        <v>36858.7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365915.7</v>
      </c>
      <c r="D51" s="51">
        <v>367932.7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6683.5</v>
      </c>
      <c r="D53" s="51">
        <v>226</v>
      </c>
    </row>
    <row r="54" spans="1:4" ht="12.75">
      <c r="A54" s="18" t="s">
        <v>58</v>
      </c>
      <c r="B54" s="13">
        <v>370</v>
      </c>
      <c r="C54" s="90">
        <v>1885000</v>
      </c>
      <c r="D54" s="51">
        <v>1670000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3615239.8</v>
      </c>
      <c r="D56" s="52">
        <v>2602391.2</v>
      </c>
    </row>
    <row r="57" spans="1:4" ht="12.75">
      <c r="A57" s="19" t="s">
        <v>61</v>
      </c>
      <c r="B57" s="26">
        <v>400</v>
      </c>
      <c r="C57" s="52">
        <v>7453117.8</v>
      </c>
      <c r="D57" s="52">
        <v>6174398.6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1157000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2969686.5</v>
      </c>
      <c r="D63" s="51">
        <v>3539543.7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2755549.1</v>
      </c>
      <c r="D65" s="51">
        <v>1241202.1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7127606</v>
      </c>
      <c r="D68" s="52">
        <v>5847191.3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325511.8</v>
      </c>
      <c r="D83" s="52">
        <v>327207.3</v>
      </c>
    </row>
    <row r="84" spans="1:4" ht="25.5">
      <c r="A84" s="27" t="s">
        <v>85</v>
      </c>
      <c r="B84" s="13">
        <v>601</v>
      </c>
      <c r="C84" s="52">
        <v>325511.8</v>
      </c>
      <c r="D84" s="52">
        <v>327207.3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0</v>
      </c>
      <c r="D92" s="51"/>
    </row>
    <row r="93" spans="1:4" ht="12.75">
      <c r="A93" s="18" t="s">
        <v>93</v>
      </c>
      <c r="B93" s="13">
        <v>680</v>
      </c>
      <c r="C93" s="51">
        <v>119781</v>
      </c>
      <c r="D93" s="51">
        <v>14692.6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174</v>
      </c>
      <c r="D95" s="51">
        <v>0</v>
      </c>
    </row>
    <row r="96" spans="1:4" ht="12.75">
      <c r="A96" s="18" t="s">
        <v>96</v>
      </c>
      <c r="B96" s="13">
        <v>710</v>
      </c>
      <c r="C96" s="51">
        <v>76250.4</v>
      </c>
      <c r="D96" s="51">
        <v>108296.4</v>
      </c>
    </row>
    <row r="97" spans="1:4" ht="12.75">
      <c r="A97" s="18" t="s">
        <v>97</v>
      </c>
      <c r="B97" s="13">
        <v>720</v>
      </c>
      <c r="C97" s="51">
        <v>0</v>
      </c>
      <c r="D97" s="51">
        <v>131649.9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129306.4</v>
      </c>
      <c r="D101" s="51">
        <v>72568.4</v>
      </c>
    </row>
    <row r="102" spans="1:4" ht="12.75">
      <c r="A102" s="19" t="s">
        <v>102</v>
      </c>
      <c r="B102" s="26">
        <v>770</v>
      </c>
      <c r="C102" s="52">
        <v>325511.8</v>
      </c>
      <c r="D102" s="52">
        <v>327207.3</v>
      </c>
    </row>
    <row r="103" spans="1:4" ht="12.75">
      <c r="A103" s="19" t="s">
        <v>103</v>
      </c>
      <c r="B103" s="26">
        <v>780</v>
      </c>
      <c r="C103" s="52">
        <f>C68+C102</f>
        <v>7453117.8</v>
      </c>
      <c r="D103" s="52">
        <f>D68+D102</f>
        <v>6174398.6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3">
      <selection activeCell="F34" sqref="F34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2022 год  3-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2022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5878366.5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5878366.5</v>
      </c>
    </row>
    <row r="13" spans="1:3" ht="11.25">
      <c r="A13" s="39" t="s">
        <v>140</v>
      </c>
      <c r="B13" s="42">
        <v>40</v>
      </c>
      <c r="C13" s="41">
        <v>4511574.5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1274469.8</v>
      </c>
    </row>
    <row r="16" spans="1:3" ht="11.25">
      <c r="A16" s="36" t="s">
        <v>122</v>
      </c>
      <c r="B16" s="37">
        <v>70</v>
      </c>
      <c r="C16" s="38">
        <v>3237104.7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1366792</v>
      </c>
    </row>
    <row r="20" spans="1:3" ht="10.5" customHeight="1">
      <c r="A20" s="39" t="s">
        <v>142</v>
      </c>
      <c r="B20" s="35">
        <v>110</v>
      </c>
      <c r="C20" s="41">
        <v>184711.1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184711.1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v>0</v>
      </c>
    </row>
    <row r="27" spans="1:3" ht="11.25">
      <c r="A27" s="45" t="s">
        <v>111</v>
      </c>
      <c r="B27" s="44">
        <v>180</v>
      </c>
      <c r="C27" s="38">
        <v>0</v>
      </c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1551503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1551503</v>
      </c>
    </row>
    <row r="34" spans="1:3" ht="11.25">
      <c r="A34" s="36" t="s">
        <v>115</v>
      </c>
      <c r="B34" s="44">
        <v>250</v>
      </c>
      <c r="C34" s="38">
        <v>310301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1241202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F19" sqref="F19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2022 год  3-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0.22770150546287365</v>
      </c>
      <c r="G8" s="71">
        <f>IF(E8&gt;0,F8/E8*100,0)</f>
        <v>2.2770150546287367</v>
      </c>
      <c r="H8" s="71">
        <f aca="true" t="shared" si="0" ref="H8:H15">G8*D8/100</f>
        <v>0.0022770150546287367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0.11264632543344845</v>
      </c>
      <c r="G9" s="71">
        <f>IF(E9&gt;0,F9/E9*100,0)</f>
        <v>5.632316271672423</v>
      </c>
      <c r="H9" s="71">
        <f t="shared" si="0"/>
        <v>0.0056323162716724225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17.869990370019252</v>
      </c>
      <c r="G10" s="71">
        <f>IF(E10&gt;0,F10/E10*100,0)</f>
        <v>89.34995185009626</v>
      </c>
      <c r="H10" s="71">
        <f t="shared" si="0"/>
        <v>0.22337487962524066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273/('Форма № 2'!C10/(('Форма №1'!C84+'Форма №1'!D84)/2))</f>
        <v>15.156618279925212</v>
      </c>
      <c r="G11" s="72">
        <f>IF(E11&gt;0,E11/F11*100,0)</f>
        <v>494.8333369280451</v>
      </c>
      <c r="H11" s="72">
        <f t="shared" si="0"/>
        <v>0.9896666738560903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273/('Форма № 2'!C10/(('Форма №1'!C37+'Форма №1'!D37)/2))</f>
        <v>39.54096686553994</v>
      </c>
      <c r="G12" s="72">
        <f>IF(E12&gt;0,E12/F12*100,0)</f>
        <v>189.6766972214903</v>
      </c>
      <c r="H12" s="72">
        <f t="shared" si="0"/>
        <v>0.3793533944429806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7.953340894289339</v>
      </c>
      <c r="G13" s="71">
        <f>IF(E13&gt;0,F13/E13*100,0)</f>
        <v>159.06681788578678</v>
      </c>
      <c r="H13" s="71">
        <f t="shared" si="0"/>
        <v>0.23860022682868018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1.838904506079293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2022-04-26T06:54:51Z</cp:lastPrinted>
  <dcterms:created xsi:type="dcterms:W3CDTF">2016-02-18T09:40:36Z</dcterms:created>
  <dcterms:modified xsi:type="dcterms:W3CDTF">2022-10-24T09:15:39Z</dcterms:modified>
  <cp:category/>
  <cp:version/>
  <cp:contentType/>
  <cp:contentStatus/>
</cp:coreProperties>
</file>