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<sst xmlns="http://schemas.openxmlformats.org/spreadsheetml/2006/main" count="159" uniqueCount="155">
  <si>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</si>
  <si>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</si>
  <si>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</si>
  <si>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</si>
  <si>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</si>
  <si>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</si>
  <si>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</si>
  <si>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</si>
  <si>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</si>
  <si>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</si>
  <si>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</si>
  <si>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</si>
  <si>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</si>
  <si>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</si>
  <si>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</si>
  <si>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</si>
  <si>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</si>
  <si>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</si>
  <si>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</si>
  <si>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</si>
  <si>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</si>
  <si>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</si>
  <si>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</si>
  <si>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</si>
  <si>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</si>
  <si>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</si>
  <si>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</si>
  <si>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</si>
  <si>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</si>
  <si>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</si>
  <si>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</si>
  <si>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</si>
  <si>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</si>
  <si>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</si>
  <si>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</si>
  <si>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</si>
  <si>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</si>
  <si>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</si>
  <si>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</si>
  <si>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</si>
  <si>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</si>
  <si>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</si>
  <si>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</si>
  <si>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</si>
  <si>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</si>
  <si>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</si>
  <si>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</si>
  <si>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</si>
  <si>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</si>
  <si>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</si>
  <si>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</si>
  <si>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</si>
  <si>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</si>
  <si>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</si>
  <si>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</si>
  <si>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</si>
  <si>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</si>
  <si>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</si>
  <si>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</si>
  <si>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</si>
  <si>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</si>
  <si>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</si>
  <si>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</si>
  <si>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</si>
  <si>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</si>
  <si>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</si>
  <si>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</si>
  <si>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</si>
  <si>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</si>
  <si>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</si>
  <si>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</si>
  <si>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</si>
  <si>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</si>
  <si>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</si>
  <si>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</si>
  <si>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</si>
  <si>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</si>
  <si>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</si>
  <si>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</si>
  <si>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</si>
  <si>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</si>
  <si>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</si>
  <si>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</si>
  <si>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</si>
  <si>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</si>
  <si>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</si>
  <si>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</si>
  <si>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</si>
  <si>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</si>
  <si>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</si>
  <si>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</si>
  <si>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</si>
  <si>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</si>
  <si>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</si>
  <si>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</si>
  <si>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</si>
  <si>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</si>
  <si>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</si>
  <si>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</si>
  <si>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</si>
  <si>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</si>
  <si>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</si>
  <si>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</si>
  <si>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</si>
  <si>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</si>
  <si>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</si>
  <si>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</si>
  <si>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</si>
  <si>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</si>
  <si>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</si>
  <si>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</si>
  <si>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</si>
  <si>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</si>
  <si>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</si>
  <si>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</si>
  <si>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</si>
  <si>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</si>
  <si>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</si>
  <si>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</si>
  <si>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</si>
  <si>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</si>
  <si>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</si>
  <si>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</si>
  <si>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</si>
  <si>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</si>
  <si>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</si>
  <si>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</si>
  <si>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</si>
  <si>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</si>
  <si>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</si>
  <si>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</si>
  <si>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</si>
  <si>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</si>
  <si>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</si>
  <si>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</si>
  <si>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</si>
  <si>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</si>
  <si>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</si>
  <si>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</si>
  <si>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</si>
  <si>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</si>
  <si>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</si>
  <si>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</si>
  <si>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</si>
  <si>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</si>
  <si>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</si>
  <si>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</si>
  <si>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</si>
  <si>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</si>
  <si>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</si>
  <si>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</si>
  <si>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</si>
  <si>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</si>
  <si>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>за 1- Кв.</t>
  </si>
  <si>
    <t xml:space="preserve">за 2023 год  1- квартал. 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</si>
</sst>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89">
      <selection activeCell="E102" sqref="E102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154</v>
      </c>
    </row>
    <row r="6" spans="1:4" ht="25.5">
      <c r="A6" s="11" t="s">
        <v>12</v>
      </c>
      <c r="B6" s="11" t="s">
        <v>13</v>
      </c>
      <c r="C6" s="62">
        <v>44927</v>
      </c>
      <c r="D6" s="62">
        <v>45017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1044165.8</v>
      </c>
      <c r="D10" s="51">
        <v>4044165.8</v>
      </c>
    </row>
    <row r="11" spans="1:4" ht="12.75">
      <c r="A11" s="16" t="s">
        <v>17</v>
      </c>
      <c r="B11" s="17">
        <v>11</v>
      </c>
      <c r="C11" s="51">
        <v>526054.2</v>
      </c>
      <c r="D11" s="51">
        <v>535846.2</v>
      </c>
    </row>
    <row r="12" spans="1:4" ht="12.75">
      <c r="A12" s="18" t="s">
        <v>18</v>
      </c>
      <c r="B12" s="17">
        <v>12</v>
      </c>
      <c r="C12" s="51">
        <v>3518111.6</v>
      </c>
      <c r="D12" s="51">
        <v>3508319.6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12475.6</v>
      </c>
    </row>
    <row r="18" spans="1:4" ht="12.75">
      <c r="A18" s="18" t="s">
        <v>24</v>
      </c>
      <c r="B18" s="17">
        <v>40</v>
      </c>
      <c r="C18" s="51">
        <v>8475.6</v>
      </c>
      <c r="D18" s="51">
        <v>8475.6</v>
      </c>
    </row>
    <row r="19" spans="1:4" ht="12.75">
      <c r="A19" s="18" t="s">
        <v>25</v>
      </c>
      <c r="B19" s="17">
        <v>50</v>
      </c>
      <c r="C19" s="51">
        <v>4000</v>
      </c>
      <c r="D19" s="51">
        <v>4000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3530587.2</v>
      </c>
      <c r="D28" s="53">
        <f>D12+D16+D17+D23+D24+D25+D27</f>
        <v>3520795.2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109979.5</v>
      </c>
      <c r="D30" s="87">
        <v>157791.7</v>
      </c>
    </row>
    <row r="31" spans="1:4" ht="12.75">
      <c r="A31" s="18" t="s">
        <v>37</v>
      </c>
      <c r="B31" s="13">
        <v>150</v>
      </c>
      <c r="C31" s="51">
        <v>109979.5</v>
      </c>
      <c r="D31" s="91">
        <v>157791.7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540455.6</v>
      </c>
      <c r="D37" s="52">
        <v>487365.6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155072.3</v>
      </c>
      <c r="D39" s="51">
        <v>144892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271127</v>
      </c>
      <c r="D44" s="51">
        <v>289296.1</v>
      </c>
    </row>
    <row r="45" spans="1:4" ht="12.75">
      <c r="A45" s="18" t="s">
        <v>49</v>
      </c>
      <c r="B45" s="13">
        <v>280</v>
      </c>
      <c r="C45" s="51">
        <v>0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114256.3</v>
      </c>
      <c r="D48" s="51">
        <v>53177.5</v>
      </c>
    </row>
    <row r="49" spans="1:4" ht="12.75">
      <c r="A49" s="19" t="s">
        <v>53</v>
      </c>
      <c r="B49" s="26">
        <v>320</v>
      </c>
      <c r="C49" s="52">
        <v>664806.1</v>
      </c>
      <c r="D49" s="52">
        <v>337063.1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664580.1</v>
      </c>
      <c r="D51" s="51">
        <v>337063.1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226</v>
      </c>
      <c r="D53" s="51">
        <v>0</v>
      </c>
    </row>
    <row r="54" spans="1:4" ht="12.75">
      <c r="A54" s="18" t="s">
        <v>58</v>
      </c>
      <c r="B54" s="13">
        <v>370</v>
      </c>
      <c r="C54" s="90">
        <v>1750000</v>
      </c>
      <c r="D54" s="51">
        <v>1850000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3065241.2</v>
      </c>
      <c r="D56" s="52">
        <v>2832220.4</v>
      </c>
    </row>
    <row r="57" spans="1:4" ht="12.75">
      <c r="A57" s="19" t="s">
        <v>61</v>
      </c>
      <c r="B57" s="26">
        <v>400</v>
      </c>
      <c r="C57" s="52">
        <v>6595828.4</v>
      </c>
      <c r="D57" s="52">
        <v>6349640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821275.1</v>
      </c>
      <c r="D61" s="51">
        <v>821275.1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3539543.7</v>
      </c>
      <c r="D63" s="51">
        <v>3907053.2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1730114.6</v>
      </c>
      <c r="D65" s="51">
        <v>364646.8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6336103.8</v>
      </c>
      <c r="D68" s="52">
        <v>5338145.5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259724.6</v>
      </c>
      <c r="D83" s="52">
        <v>1011494.5</v>
      </c>
    </row>
    <row r="84" spans="1:4" ht="25.5">
      <c r="A84" s="27" t="s">
        <v>85</v>
      </c>
      <c r="B84" s="13">
        <v>601</v>
      </c>
      <c r="C84" s="52">
        <v>259724.6</v>
      </c>
      <c r="D84" s="52">
        <v>1011494.5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98905.3</v>
      </c>
      <c r="D92" s="51">
        <v>17528</v>
      </c>
    </row>
    <row r="93" spans="1:4" ht="12.75">
      <c r="A93" s="18" t="s">
        <v>93</v>
      </c>
      <c r="B93" s="13">
        <v>680</v>
      </c>
      <c r="C93" s="51">
        <v>59105.8</v>
      </c>
      <c r="D93" s="51">
        <v>40350.4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0</v>
      </c>
      <c r="D95" s="51">
        <v>0</v>
      </c>
    </row>
    <row r="96" spans="1:4" ht="12.75">
      <c r="A96" s="18" t="s">
        <v>96</v>
      </c>
      <c r="B96" s="13">
        <v>710</v>
      </c>
      <c r="C96" s="51">
        <v>71410</v>
      </c>
      <c r="D96" s="51">
        <v>938824.1</v>
      </c>
    </row>
    <row r="97" spans="1:4" ht="12.75">
      <c r="A97" s="18" t="s">
        <v>97</v>
      </c>
      <c r="B97" s="13">
        <v>720</v>
      </c>
      <c r="C97" s="51">
        <v>0</v>
      </c>
      <c r="D97" s="51">
        <v>0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30303.5</v>
      </c>
      <c r="D101" s="51">
        <v>14792</v>
      </c>
    </row>
    <row r="102" spans="1:4" ht="12.75">
      <c r="A102" s="19" t="s">
        <v>102</v>
      </c>
      <c r="B102" s="26">
        <v>770</v>
      </c>
      <c r="C102" s="52">
        <v>259724.6</v>
      </c>
      <c r="D102" s="52">
        <v>1011494.5</v>
      </c>
    </row>
    <row r="103" spans="1:4" ht="12.75">
      <c r="A103" s="19" t="s">
        <v>103</v>
      </c>
      <c r="B103" s="26">
        <v>780</v>
      </c>
      <c r="C103" s="52">
        <f>C68+C102</f>
        <v>6595828.399999999</v>
      </c>
      <c r="D103" s="52">
        <f>D68+D102</f>
        <v>6349640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4">
      <selection activeCell="C37" sqref="C37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2023 год  1-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2023</v>
      </c>
    </row>
    <row r="8" spans="1:3" ht="31.5" customHeight="1">
      <c r="A8" s="99"/>
      <c r="B8" s="100"/>
      <c r="C8" s="2" t="s">
        <v>153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2060683.8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2060683.8</v>
      </c>
    </row>
    <row r="13" spans="1:3" ht="11.25">
      <c r="A13" s="39" t="s">
        <v>140</v>
      </c>
      <c r="B13" s="42">
        <v>40</v>
      </c>
      <c r="C13" s="41">
        <v>1670208.6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456249.2</v>
      </c>
    </row>
    <row r="16" spans="1:3" ht="11.25">
      <c r="A16" s="36" t="s">
        <v>122</v>
      </c>
      <c r="B16" s="37">
        <v>70</v>
      </c>
      <c r="C16" s="38">
        <v>1213959.4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390475.2</v>
      </c>
    </row>
    <row r="20" spans="1:3" ht="10.5" customHeight="1">
      <c r="A20" s="39" t="s">
        <v>142</v>
      </c>
      <c r="B20" s="35">
        <v>110</v>
      </c>
      <c r="C20" s="41">
        <v>65333.3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65333.3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455808.5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455808.5</v>
      </c>
    </row>
    <row r="34" spans="1:3" ht="11.25">
      <c r="A34" s="36" t="s">
        <v>115</v>
      </c>
      <c r="B34" s="44">
        <v>250</v>
      </c>
      <c r="C34" s="38">
        <v>91161.7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364646.8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1">
      <selection activeCell="A1" sqref="A1:H20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2023 год  1-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0.07041977716310366</v>
      </c>
      <c r="G8" s="71">
        <f>IF(E8&gt;0,F8/E8*100,0)</f>
        <v>0.7041977716310366</v>
      </c>
      <c r="H8" s="71">
        <f aca="true" t="shared" si="0" ref="H8:H15">G8*D8/100</f>
        <v>0.0007041977716310366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0.3332327560851789</v>
      </c>
      <c r="G9" s="71">
        <f>IF(E9&gt;0,F9/E9*100,0)</f>
        <v>16.661637804258945</v>
      </c>
      <c r="H9" s="71">
        <f t="shared" si="0"/>
        <v>0.016661637804258948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5.277483466296653</v>
      </c>
      <c r="G10" s="71">
        <f>IF(E10&gt;0,F10/E10*100,0)</f>
        <v>26.387417331483263</v>
      </c>
      <c r="H10" s="71">
        <f t="shared" si="0"/>
        <v>0.06596854332870816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90/('Форма № 2'!C10/(('Форма №1'!C84+'Форма №1'!D84)/2))</f>
        <v>27.760134524277817</v>
      </c>
      <c r="G11" s="72">
        <f>IF(E11&gt;0,E11/F11*100,0)</f>
        <v>270.17160141788304</v>
      </c>
      <c r="H11" s="72">
        <f t="shared" si="0"/>
        <v>0.5403432028357661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90/('Форма № 2'!C10/(('Форма №1'!C37+'Форма №1'!D37)/2))</f>
        <v>22.44495443696893</v>
      </c>
      <c r="G12" s="72">
        <f>IF(E12&gt;0,E12/F12*100,0)</f>
        <v>334.15082311981894</v>
      </c>
      <c r="H12" s="72">
        <f t="shared" si="0"/>
        <v>0.668301646239638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2.8000353931731707</v>
      </c>
      <c r="G13" s="71">
        <f>IF(E13&gt;0,F13/E13*100,0)</f>
        <v>56.00070786346342</v>
      </c>
      <c r="H13" s="71">
        <f t="shared" si="0"/>
        <v>0.08400106179519513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1.3759802897751974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2023-04-26T07:39:09Z</cp:lastPrinted>
  <dcterms:created xsi:type="dcterms:W3CDTF">2016-02-18T09:40:36Z</dcterms:created>
  <dcterms:modified xsi:type="dcterms:W3CDTF">2023-04-26T07:39:28Z</dcterms:modified>
  <cp:category/>
  <cp:version/>
  <cp:contentType/>
  <cp:contentStatus/>
</cp:coreProperties>
</file>